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96" i="1"/>
  <c r="C90"/>
  <c r="D14"/>
  <c r="D17"/>
  <c r="D25"/>
  <c r="D27"/>
  <c r="D32"/>
  <c r="D35"/>
  <c r="D38"/>
  <c r="D41"/>
  <c r="D44"/>
  <c r="D47"/>
  <c r="D54"/>
  <c r="D57"/>
  <c r="D65"/>
  <c r="F66"/>
  <c r="F64"/>
  <c r="F60"/>
  <c r="F59" s="1"/>
  <c r="F58" s="1"/>
  <c r="F56"/>
  <c r="F55" s="1"/>
  <c r="F53"/>
  <c r="F50"/>
  <c r="F49" s="1"/>
  <c r="F46"/>
  <c r="F45" s="1"/>
  <c r="F43"/>
  <c r="F42" s="1"/>
  <c r="F40"/>
  <c r="F39" s="1"/>
  <c r="F37"/>
  <c r="F36" s="1"/>
  <c r="F34"/>
  <c r="F33" s="1"/>
  <c r="F31"/>
  <c r="F30" s="1"/>
  <c r="F26"/>
  <c r="F24"/>
  <c r="F20"/>
  <c r="F19" s="1"/>
  <c r="F16"/>
  <c r="F15" s="1"/>
  <c r="F13"/>
  <c r="F12" s="1"/>
  <c r="E61"/>
  <c r="D61" s="1"/>
  <c r="E51"/>
  <c r="D51" s="1"/>
  <c r="E67"/>
  <c r="E66" s="1"/>
  <c r="E21"/>
  <c r="E20" s="1"/>
  <c r="E19" s="1"/>
  <c r="E24"/>
  <c r="E26"/>
  <c r="C73"/>
  <c r="C72" s="1"/>
  <c r="E64"/>
  <c r="C94" l="1"/>
  <c r="C93" s="1"/>
  <c r="D64"/>
  <c r="D66"/>
  <c r="D67"/>
  <c r="D24"/>
  <c r="D19"/>
  <c r="D26"/>
  <c r="D20"/>
  <c r="D21"/>
  <c r="F52"/>
  <c r="F23"/>
  <c r="F63"/>
  <c r="F29"/>
  <c r="F11"/>
  <c r="E23"/>
  <c r="E22" s="1"/>
  <c r="E63"/>
  <c r="E62" s="1"/>
  <c r="F62" l="1"/>
  <c r="D62" s="1"/>
  <c r="D63"/>
  <c r="F48"/>
  <c r="F28" s="1"/>
  <c r="F22"/>
  <c r="D22" s="1"/>
  <c r="D23"/>
  <c r="F18" l="1"/>
  <c r="F68" l="1"/>
  <c r="E31" l="1"/>
  <c r="D31" s="1"/>
  <c r="E13" l="1"/>
  <c r="E16"/>
  <c r="D16" s="1"/>
  <c r="D13" l="1"/>
  <c r="E12"/>
  <c r="D12" s="1"/>
  <c r="E15"/>
  <c r="D15" s="1"/>
  <c r="E56"/>
  <c r="D56" s="1"/>
  <c r="E53"/>
  <c r="D53" s="1"/>
  <c r="E50"/>
  <c r="D50" s="1"/>
  <c r="E46"/>
  <c r="D46" s="1"/>
  <c r="E43"/>
  <c r="D43" s="1"/>
  <c r="E40"/>
  <c r="D40" s="1"/>
  <c r="E37"/>
  <c r="D37" s="1"/>
  <c r="E34"/>
  <c r="D34" s="1"/>
  <c r="E30"/>
  <c r="D30" s="1"/>
  <c r="E60"/>
  <c r="D60" s="1"/>
  <c r="E59" l="1"/>
  <c r="E55"/>
  <c r="E52"/>
  <c r="D52" s="1"/>
  <c r="E36"/>
  <c r="D36" s="1"/>
  <c r="E39"/>
  <c r="D39" s="1"/>
  <c r="E33"/>
  <c r="D33" s="1"/>
  <c r="E45"/>
  <c r="D45" s="1"/>
  <c r="E42"/>
  <c r="D42" s="1"/>
  <c r="E49"/>
  <c r="D49" s="1"/>
  <c r="C89" l="1"/>
  <c r="C88" s="1"/>
  <c r="D59"/>
  <c r="C86"/>
  <c r="D55"/>
  <c r="E48"/>
  <c r="D48" s="1"/>
  <c r="E11"/>
  <c r="D11" s="1"/>
  <c r="C78"/>
  <c r="C84"/>
  <c r="E58"/>
  <c r="D58" s="1"/>
  <c r="E29"/>
  <c r="D29" s="1"/>
  <c r="C77" l="1"/>
  <c r="C76" s="1"/>
  <c r="C71" s="1"/>
  <c r="E28"/>
  <c r="D28" s="1"/>
  <c r="E18" l="1"/>
  <c r="D18" s="1"/>
  <c r="E68" l="1"/>
  <c r="D68" s="1"/>
</calcChain>
</file>

<file path=xl/sharedStrings.xml><?xml version="1.0" encoding="utf-8"?>
<sst xmlns="http://schemas.openxmlformats.org/spreadsheetml/2006/main" count="155" uniqueCount="95">
  <si>
    <t>SECTIUNEA DE FUNCTIONARE</t>
  </si>
  <si>
    <t>SECTIUNEA DE DEZVOLTARE</t>
  </si>
  <si>
    <t>CONSILIUL JUDETEAN ARGES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</si>
  <si>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</si>
  <si>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</si>
  <si>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</si>
  <si>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</si>
  <si>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</si>
  <si>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</si>
  <si>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</si>
  <si>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 VENITURI </t>
  </si>
  <si>
    <t xml:space="preserve">TOTAL CHELTUIELI </t>
  </si>
  <si>
    <t xml:space="preserve">ASISTENTA SOCIALA </t>
  </si>
  <si>
    <t>DEFICIT</t>
  </si>
  <si>
    <t>Finantare din excedentul bugetului local</t>
  </si>
  <si>
    <t>DIRECTIA GENERALA DE ASISTENTA SOCIALA SI PROTECTIA COPILULUI ARGES</t>
  </si>
  <si>
    <t>68.02</t>
  </si>
  <si>
    <t>III</t>
  </si>
  <si>
    <t>A</t>
  </si>
  <si>
    <t>68.02.06</t>
  </si>
  <si>
    <t xml:space="preserve">SUBVENTII  </t>
  </si>
  <si>
    <t>I</t>
  </si>
  <si>
    <t>Donatii si sponsorizari</t>
  </si>
  <si>
    <t>37.02.01</t>
  </si>
  <si>
    <t>SANATATE</t>
  </si>
  <si>
    <t>SPITALUL JUDETEAN DE URGENTA PITESTI</t>
  </si>
  <si>
    <t>Transferuri din bugetele locale pentru finanţarea  cheltuielilor de capital din domeniul sănătăţii</t>
  </si>
  <si>
    <t>51.02.28</t>
  </si>
  <si>
    <t>Alte institutii si actiuni sanitare</t>
  </si>
  <si>
    <t>66.02.50.50</t>
  </si>
  <si>
    <t>Transferuri prentru finanţarea investiţiilor la spitale</t>
  </si>
  <si>
    <t>51.02.12</t>
  </si>
  <si>
    <t>Subvenţii de la bugetul de stat către bugetele locale pentru finanţarea aparaturii medicale şi echipamentelor de comunicaţii în urgenţă în sănătate</t>
  </si>
  <si>
    <t>42.02.16.01</t>
  </si>
  <si>
    <t>66.02.06.01</t>
  </si>
  <si>
    <t>SPITALUL  DE PEDIATRIE PITESTI</t>
  </si>
  <si>
    <t>SPITALUL PSIHIATRIE SF.MARIA VEDEA</t>
  </si>
  <si>
    <t>SPITALUL ORASENESC REGELE CAROL  I COSTESTI</t>
  </si>
  <si>
    <t>SPITALUL DE PNEUMOFTIZIOLOGIE LEORDENI</t>
  </si>
  <si>
    <t xml:space="preserve">SPITALUL DE RECUPERARE BRADET </t>
  </si>
  <si>
    <t>1)</t>
  </si>
  <si>
    <t>2)</t>
  </si>
  <si>
    <t>3)</t>
  </si>
  <si>
    <t>5)</t>
  </si>
  <si>
    <t>6)</t>
  </si>
  <si>
    <t xml:space="preserve">SPITALE GENERALE </t>
  </si>
  <si>
    <t>Transferuri voluntare</t>
  </si>
  <si>
    <t>C</t>
  </si>
  <si>
    <t xml:space="preserve">Transferuri pentru finantarea investitiilor - Cofinantare aparatura medicala </t>
  </si>
  <si>
    <t>AUTORITATI PUBLICE SI ACTIUNI EXTERNE</t>
  </si>
  <si>
    <t>51.02.01.03</t>
  </si>
  <si>
    <t>APARARE</t>
  </si>
  <si>
    <t>CENTRUL MILITAR JUDETEAN ARGES</t>
  </si>
  <si>
    <t>60.02.02</t>
  </si>
  <si>
    <t>Cheltuieli cu bunuri si servicii</t>
  </si>
  <si>
    <t xml:space="preserve"> Cheltuieli de capital</t>
  </si>
  <si>
    <t xml:space="preserve">DRUMURI SI PODURI JUDETENE </t>
  </si>
  <si>
    <t>84.02.03.01</t>
  </si>
  <si>
    <t xml:space="preserve">TRANSPORTURI </t>
  </si>
  <si>
    <t>84.02</t>
  </si>
  <si>
    <t>Cheltuieli de capital</t>
  </si>
  <si>
    <t>TRANSPORTURI</t>
  </si>
  <si>
    <t xml:space="preserve">SPITALUL DE PNEUMOFTIZIOLOGIE "Sf. Andrei"  VALEA IASULUI </t>
  </si>
  <si>
    <t>IV</t>
  </si>
  <si>
    <t>B</t>
  </si>
  <si>
    <t>C.1.</t>
  </si>
  <si>
    <t>C.2.</t>
  </si>
  <si>
    <t>D</t>
  </si>
  <si>
    <t>E</t>
  </si>
  <si>
    <t>ANUL 2021</t>
  </si>
  <si>
    <t>LA BUGETUL LOCAL PE ANUL 2021</t>
  </si>
  <si>
    <t>Licenta Windows 10 Pro 64 Bit Ro</t>
  </si>
  <si>
    <t xml:space="preserve">Cofinantare aparatura medicala </t>
  </si>
  <si>
    <t>Instalatie de rezerva de apa la sectiile exterioare Oncologie - Infectioase  din cadrul Spitalului Judetean de Urgenta Pitesti</t>
  </si>
  <si>
    <t>Instalatie de rezerva de apa la sectiile exterioare Spitalul Judetean nr.2 din cadrul Spitalului Judetean de Urgenta Pitesti</t>
  </si>
  <si>
    <t>Refacere Studiu de Fezabilitate (SF) Laborator de Radioterapie Spitalul Judetean de Urgenta Pitesti, inclusiv verificare documentatie</t>
  </si>
  <si>
    <t xml:space="preserve">Laborator de radioterapie (inclusiv verificare tehnica de calitate) </t>
  </si>
  <si>
    <t>Proiectare si executie reparatie capitala/modernizare ascensor electric persoane</t>
  </si>
  <si>
    <t>Achizitie si montaj Grup electrogen 70 KVA standby, insonorizat, CB, AAR</t>
  </si>
  <si>
    <t xml:space="preserve">Proiectare si executie bransament apa hidrant incendiu exterior </t>
  </si>
  <si>
    <t>Servicii elaborare Studii de teren, Expertiza tehnica, Documentatii obtinere si actualizare avize si DALI la obiectivul de investitii “ Modernizare DJ731D, km 7+450-19+674, L=12,224 km “ si pentru servicii de verificare tehnica</t>
  </si>
  <si>
    <t>Servicii de elaborare: tema de proiectare, studii de teren, expertiza tehnica, documentatii obtinere certificat de urbanism si avize/ acorduri aferente, documentatie de avizare a lucrarilor de interventii si caiet de sarcini pentru procedura de achizitie publica de servicii de proiectare si asistenta tehnica si executie lucrari pentru obiectivele:</t>
  </si>
  <si>
    <t>1. ,, Modernizare DJ 703G Şuici (DJ 703H) - Ianculeşti - lim.jud.Vâlcea, Km 14+000 – Km 16+921,  L=2,921 Km, comuna Suici’’</t>
  </si>
  <si>
    <t xml:space="preserve">2.,,Modernizare DJ 731 B, sate Sămara şi Metofu, Km 1+603 – Km 3+728, L=2,125 Km, comuna Poiana Lacului’’
</t>
  </si>
  <si>
    <t>3. ,,Modernizare DJ732 C Bughea de Jos - Malu - Godeni, Km 7+165 – Km 8+695, L= 1,53 Km ’’</t>
  </si>
  <si>
    <t xml:space="preserve">4.,,Modernizare DJ 679 C lzvoru - Mozăceni Km 12+489 - Km 21+688 , L = 9,199 Km ”
</t>
  </si>
  <si>
    <t xml:space="preserve">5.„Modernizare DJ 703 H Salatrucu-Valcea, Km 25+151 -  Km 29+863, L = 4,712 Km "
</t>
  </si>
  <si>
    <t>6. "Modernizare DJ 704D Prislop (DN7) - Lupueni (DJ 703E), Km 0+000- Km 2+358, L= 2,358 Km  in comunele Bascov si Babana”</t>
  </si>
  <si>
    <t>7."Modernizare DJ 703E Pitesti (DN 67) - Babana - Cocu, Km 1+800 - Km 19+765, L= 17,965 Km "</t>
  </si>
  <si>
    <t xml:space="preserve">8."Modernizare DJ 703 B Moresti - Uda, Km 16+200 - Km 17+753, in Comuna Uda, 
L = 1,553 Km "
</t>
  </si>
  <si>
    <t xml:space="preserve">9. "Modernizare DJ 679A  Barla (DJ 679) – Caldararu, Km 0+000 -  Km 12+835, 
L = 12,835 Km "
</t>
  </si>
  <si>
    <t>10."Modernizare DJ 704 G Cicanesti - Suici (DJ 703H ), Km 9+532 -  Km 13+435, L=3,903 Km”</t>
  </si>
  <si>
    <t>11. "Modernizare DJ 739 Bârzeşti (DN 73 D) – Negresti – Zgripcesti – Beleti, km 0+474 - Km 2+300,  L=1,826 Km, in Comuna Vulturesti”</t>
  </si>
  <si>
    <t>ANEXA nr. 1</t>
  </si>
  <si>
    <t>la H.C.J. Argeș nr.184/29.07.2021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</si>
</sst>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4" fillId="0" borderId="0"/>
    <xf numFmtId="0" fontId="14" fillId="0" borderId="0"/>
    <xf numFmtId="0" fontId="4" fillId="0" borderId="0"/>
    <xf numFmtId="0" fontId="23" fillId="0" borderId="0"/>
  </cellStyleXfs>
  <cellXfs count="112">
    <xf numFmtId="0" fontId="0" fillId="0" borderId="0" xfId="0"/>
    <xf numFmtId="0" fontId="1" fillId="0" borderId="0" xfId="0" applyFont="1" applyFill="1"/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1" fillId="2" borderId="0" xfId="0" applyNumberFormat="1" applyFont="1" applyFill="1" applyBorder="1"/>
    <xf numFmtId="0" fontId="0" fillId="0" borderId="1" xfId="0" applyBorder="1"/>
    <xf numFmtId="0" fontId="16" fillId="5" borderId="1" xfId="0" applyFont="1" applyFill="1" applyBorder="1"/>
    <xf numFmtId="0" fontId="11" fillId="3" borderId="1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left"/>
    </xf>
    <xf numFmtId="2" fontId="15" fillId="3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5" borderId="1" xfId="0" applyFont="1" applyFill="1" applyBorder="1" applyAlignment="1">
      <alignment horizontal="center"/>
    </xf>
    <xf numFmtId="2" fontId="11" fillId="5" borderId="1" xfId="0" applyNumberFormat="1" applyFont="1" applyFill="1" applyBorder="1"/>
    <xf numFmtId="2" fontId="11" fillId="2" borderId="1" xfId="0" applyNumberFormat="1" applyFont="1" applyFill="1" applyBorder="1"/>
    <xf numFmtId="2" fontId="15" fillId="2" borderId="1" xfId="0" applyNumberFormat="1" applyFont="1" applyFill="1" applyBorder="1" applyAlignment="1">
      <alignment horizontal="center"/>
    </xf>
    <xf numFmtId="2" fontId="11" fillId="4" borderId="1" xfId="0" applyNumberFormat="1" applyFont="1" applyFill="1" applyBorder="1"/>
    <xf numFmtId="0" fontId="11" fillId="0" borderId="1" xfId="0" applyFont="1" applyFill="1" applyBorder="1"/>
    <xf numFmtId="0" fontId="16" fillId="5" borderId="1" xfId="0" applyFont="1" applyFill="1" applyBorder="1" applyAlignment="1">
      <alignment horizontal="center"/>
    </xf>
    <xf numFmtId="2" fontId="11" fillId="3" borderId="1" xfId="0" applyNumberFormat="1" applyFont="1" applyFill="1" applyBorder="1" applyAlignment="1">
      <alignment horizontal="right"/>
    </xf>
    <xf numFmtId="2" fontId="15" fillId="0" borderId="1" xfId="0" applyNumberFormat="1" applyFont="1" applyFill="1" applyBorder="1" applyAlignment="1"/>
    <xf numFmtId="2" fontId="15" fillId="0" borderId="1" xfId="0" applyNumberFormat="1" applyFont="1" applyFill="1" applyBorder="1" applyAlignment="1">
      <alignment horizontal="center"/>
    </xf>
    <xf numFmtId="0" fontId="11" fillId="5" borderId="1" xfId="0" applyFont="1" applyFill="1" applyBorder="1"/>
    <xf numFmtId="2" fontId="15" fillId="5" borderId="1" xfId="0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left"/>
    </xf>
    <xf numFmtId="0" fontId="15" fillId="6" borderId="1" xfId="0" applyFont="1" applyFill="1" applyBorder="1" applyAlignment="1">
      <alignment wrapText="1"/>
    </xf>
    <xf numFmtId="0" fontId="15" fillId="6" borderId="1" xfId="2" applyFont="1" applyFill="1" applyBorder="1" applyAlignment="1">
      <alignment horizontal="left"/>
    </xf>
    <xf numFmtId="0" fontId="11" fillId="3" borderId="1" xfId="0" applyFont="1" applyFill="1" applyBorder="1" applyAlignment="1">
      <alignment horizontal="center" wrapText="1"/>
    </xf>
    <xf numFmtId="2" fontId="11" fillId="3" borderId="1" xfId="0" applyNumberFormat="1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/>
    </xf>
    <xf numFmtId="0" fontId="15" fillId="0" borderId="1" xfId="0" applyFont="1" applyFill="1" applyBorder="1"/>
    <xf numFmtId="2" fontId="11" fillId="4" borderId="1" xfId="0" applyNumberFormat="1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wrapText="1"/>
    </xf>
    <xf numFmtId="1" fontId="15" fillId="0" borderId="1" xfId="0" applyNumberFormat="1" applyFont="1" applyFill="1" applyBorder="1" applyAlignment="1">
      <alignment horizontal="center"/>
    </xf>
    <xf numFmtId="2" fontId="18" fillId="0" borderId="1" xfId="0" applyNumberFormat="1" applyFont="1" applyFill="1" applyBorder="1" applyAlignment="1">
      <alignment wrapText="1"/>
    </xf>
    <xf numFmtId="2" fontId="11" fillId="0" borderId="1" xfId="0" applyNumberFormat="1" applyFont="1" applyFill="1" applyBorder="1" applyAlignment="1">
      <alignment wrapText="1"/>
    </xf>
    <xf numFmtId="0" fontId="15" fillId="6" borderId="1" xfId="1" applyFont="1" applyFill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15" fillId="6" borderId="1" xfId="1" applyNumberFormat="1" applyFont="1" applyFill="1" applyBorder="1" applyAlignment="1">
      <alignment horizontal="center"/>
    </xf>
    <xf numFmtId="0" fontId="15" fillId="0" borderId="1" xfId="2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/>
    </xf>
    <xf numFmtId="49" fontId="12" fillId="4" borderId="1" xfId="1" applyNumberFormat="1" applyFont="1" applyFill="1" applyBorder="1" applyAlignment="1">
      <alignment horizontal="left" vertical="center" wrapText="1"/>
    </xf>
    <xf numFmtId="0" fontId="12" fillId="5" borderId="1" xfId="0" applyFont="1" applyFill="1" applyBorder="1" applyAlignment="1"/>
    <xf numFmtId="0" fontId="15" fillId="5" borderId="1" xfId="2" applyFont="1" applyFill="1" applyBorder="1" applyAlignment="1">
      <alignment horizontal="center"/>
    </xf>
    <xf numFmtId="49" fontId="11" fillId="5" borderId="1" xfId="1" applyNumberFormat="1" applyFont="1" applyFill="1" applyBorder="1" applyAlignment="1">
      <alignment horizontal="left" vertical="center" wrapText="1"/>
    </xf>
    <xf numFmtId="4" fontId="11" fillId="3" borderId="1" xfId="0" applyNumberFormat="1" applyFont="1" applyFill="1" applyBorder="1"/>
    <xf numFmtId="4" fontId="15" fillId="3" borderId="1" xfId="0" applyNumberFormat="1" applyFont="1" applyFill="1" applyBorder="1"/>
    <xf numFmtId="4" fontId="15" fillId="2" borderId="1" xfId="0" applyNumberFormat="1" applyFont="1" applyFill="1" applyBorder="1"/>
    <xf numFmtId="4" fontId="11" fillId="5" borderId="1" xfId="0" applyNumberFormat="1" applyFont="1" applyFill="1" applyBorder="1"/>
    <xf numFmtId="4" fontId="11" fillId="2" borderId="1" xfId="0" applyNumberFormat="1" applyFont="1" applyFill="1" applyBorder="1"/>
    <xf numFmtId="4" fontId="11" fillId="4" borderId="1" xfId="0" applyNumberFormat="1" applyFont="1" applyFill="1" applyBorder="1"/>
    <xf numFmtId="4" fontId="15" fillId="5" borderId="1" xfId="0" applyNumberFormat="1" applyFont="1" applyFill="1" applyBorder="1"/>
    <xf numFmtId="4" fontId="16" fillId="5" borderId="1" xfId="0" applyNumberFormat="1" applyFont="1" applyFill="1" applyBorder="1"/>
    <xf numFmtId="0" fontId="19" fillId="4" borderId="1" xfId="0" applyFont="1" applyFill="1" applyBorder="1" applyAlignment="1">
      <alignment wrapText="1"/>
    </xf>
    <xf numFmtId="0" fontId="18" fillId="4" borderId="4" xfId="0" applyFont="1" applyFill="1" applyBorder="1"/>
    <xf numFmtId="0" fontId="19" fillId="4" borderId="5" xfId="0" applyFont="1" applyFill="1" applyBorder="1" applyAlignment="1">
      <alignment horizontal="center"/>
    </xf>
    <xf numFmtId="4" fontId="19" fillId="4" borderId="1" xfId="0" applyNumberFormat="1" applyFont="1" applyFill="1" applyBorder="1" applyAlignment="1">
      <alignment horizontal="right"/>
    </xf>
    <xf numFmtId="0" fontId="19" fillId="0" borderId="4" xfId="0" applyFont="1" applyFill="1" applyBorder="1"/>
    <xf numFmtId="0" fontId="18" fillId="2" borderId="4" xfId="0" applyFont="1" applyFill="1" applyBorder="1"/>
    <xf numFmtId="0" fontId="20" fillId="0" borderId="5" xfId="0" applyFont="1" applyFill="1" applyBorder="1" applyAlignment="1">
      <alignment horizontal="center"/>
    </xf>
    <xf numFmtId="0" fontId="0" fillId="0" borderId="1" xfId="0" applyBorder="1" applyAlignment="1">
      <alignment wrapText="1"/>
    </xf>
    <xf numFmtId="2" fontId="13" fillId="0" borderId="1" xfId="0" applyNumberFormat="1" applyFont="1" applyBorder="1"/>
    <xf numFmtId="2" fontId="17" fillId="0" borderId="1" xfId="0" applyNumberFormat="1" applyFont="1" applyBorder="1"/>
    <xf numFmtId="2" fontId="0" fillId="0" borderId="1" xfId="0" applyNumberFormat="1" applyBorder="1"/>
    <xf numFmtId="0" fontId="18" fillId="0" borderId="6" xfId="0" applyFont="1" applyFill="1" applyBorder="1"/>
    <xf numFmtId="0" fontId="18" fillId="7" borderId="4" xfId="0" applyFont="1" applyFill="1" applyBorder="1"/>
    <xf numFmtId="0" fontId="18" fillId="0" borderId="4" xfId="0" applyFont="1" applyFill="1" applyBorder="1"/>
    <xf numFmtId="0" fontId="21" fillId="0" borderId="5" xfId="0" applyFont="1" applyFill="1" applyBorder="1" applyAlignment="1">
      <alignment horizontal="center"/>
    </xf>
    <xf numFmtId="2" fontId="15" fillId="4" borderId="1" xfId="0" applyNumberFormat="1" applyFont="1" applyFill="1" applyBorder="1"/>
    <xf numFmtId="0" fontId="21" fillId="4" borderId="5" xfId="0" applyFont="1" applyFill="1" applyBorder="1" applyAlignment="1">
      <alignment horizontal="center"/>
    </xf>
    <xf numFmtId="0" fontId="24" fillId="4" borderId="0" xfId="0" applyFont="1" applyFill="1" applyAlignment="1">
      <alignment horizontal="center"/>
    </xf>
    <xf numFmtId="0" fontId="17" fillId="4" borderId="0" xfId="0" applyFont="1" applyFill="1"/>
    <xf numFmtId="49" fontId="11" fillId="4" borderId="1" xfId="1" applyNumberFormat="1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/>
    </xf>
    <xf numFmtId="2" fontId="11" fillId="2" borderId="1" xfId="0" applyNumberFormat="1" applyFont="1" applyFill="1" applyBorder="1" applyAlignment="1">
      <alignment horizontal="center" wrapText="1"/>
    </xf>
    <xf numFmtId="0" fontId="0" fillId="2" borderId="0" xfId="0" applyFill="1"/>
    <xf numFmtId="0" fontId="8" fillId="2" borderId="7" xfId="0" applyFont="1" applyFill="1" applyBorder="1"/>
    <xf numFmtId="2" fontId="19" fillId="0" borderId="1" xfId="0" applyNumberFormat="1" applyFont="1" applyFill="1" applyBorder="1" applyAlignment="1">
      <alignment wrapText="1"/>
    </xf>
    <xf numFmtId="0" fontId="25" fillId="2" borderId="2" xfId="3" applyFont="1" applyFill="1" applyBorder="1" applyAlignment="1">
      <alignment wrapText="1"/>
    </xf>
    <xf numFmtId="0" fontId="22" fillId="0" borderId="0" xfId="0" applyFont="1" applyAlignment="1">
      <alignment wrapText="1"/>
    </xf>
    <xf numFmtId="0" fontId="25" fillId="2" borderId="2" xfId="0" applyFont="1" applyFill="1" applyBorder="1" applyAlignment="1">
      <alignment wrapText="1"/>
    </xf>
    <xf numFmtId="0" fontId="25" fillId="0" borderId="2" xfId="4" applyFont="1" applyFill="1" applyBorder="1" applyAlignment="1">
      <alignment wrapText="1"/>
    </xf>
    <xf numFmtId="0" fontId="25" fillId="2" borderId="1" xfId="3" applyFont="1" applyFill="1" applyBorder="1" applyAlignment="1">
      <alignment wrapText="1"/>
    </xf>
    <xf numFmtId="0" fontId="13" fillId="2" borderId="1" xfId="3" applyFont="1" applyFill="1" applyBorder="1" applyAlignment="1">
      <alignment wrapText="1"/>
    </xf>
    <xf numFmtId="0" fontId="19" fillId="0" borderId="1" xfId="0" applyFont="1" applyFill="1" applyBorder="1"/>
    <xf numFmtId="0" fontId="18" fillId="2" borderId="1" xfId="0" applyFont="1" applyFill="1" applyBorder="1"/>
    <xf numFmtId="2" fontId="25" fillId="0" borderId="1" xfId="0" applyNumberFormat="1" applyFont="1" applyBorder="1"/>
    <xf numFmtId="1" fontId="11" fillId="2" borderId="1" xfId="0" applyNumberFormat="1" applyFont="1" applyFill="1" applyBorder="1" applyAlignment="1">
      <alignment horizontal="center" wrapText="1"/>
    </xf>
    <xf numFmtId="0" fontId="26" fillId="2" borderId="0" xfId="0" applyFont="1" applyFill="1" applyAlignment="1">
      <alignment horizontal="lef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</cellXfs>
  <cellStyles count="5">
    <cellStyle name="Normal" xfId="0" builtinId="0"/>
    <cellStyle name="Normal 3 2" xfId="3"/>
    <cellStyle name="Normal 5 4" xfId="4"/>
    <cellStyle name="Normal_Anexa F 140 146 10.07" xfId="1"/>
    <cellStyle name="Normal_Machete buget 9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07"/>
  <sheetViews>
    <sheetView tabSelected="1" workbookViewId="0">
      <selection activeCell="D2" sqref="D2"/>
    </sheetView>
  </sheetViews>
  <sheetFormatPr defaultRowHeight="15"/>
  <cols>
    <col min="1" max="1" width="4.85546875" customWidth="1"/>
    <col min="2" max="2" width="38.5703125" customWidth="1"/>
    <col min="3" max="3" width="10.28515625" customWidth="1"/>
    <col min="4" max="4" width="10" customWidth="1"/>
    <col min="5" max="5" width="9.28515625" customWidth="1"/>
  </cols>
  <sheetData>
    <row r="1" spans="1:6" ht="15.75">
      <c r="A1" s="1"/>
      <c r="B1" s="1" t="s">
        <v>2</v>
      </c>
      <c r="F1" s="105" t="s">
        <v>93</v>
      </c>
    </row>
    <row r="2" spans="1:6" ht="18">
      <c r="A2" s="2"/>
      <c r="B2" s="108"/>
      <c r="C2" s="108"/>
      <c r="D2" s="3" t="s">
        <v>94</v>
      </c>
    </row>
    <row r="3" spans="1:6" ht="18">
      <c r="A3" s="2"/>
      <c r="B3" s="4"/>
      <c r="C3" s="5"/>
      <c r="D3" s="6"/>
    </row>
    <row r="4" spans="1:6" ht="18">
      <c r="A4" s="2"/>
      <c r="B4" s="4"/>
      <c r="C4" s="5"/>
      <c r="D4" s="7"/>
    </row>
    <row r="5" spans="1:6" ht="18">
      <c r="A5" s="109" t="s">
        <v>3</v>
      </c>
      <c r="B5" s="109"/>
      <c r="C5" s="109"/>
      <c r="D5" s="109"/>
    </row>
    <row r="6" spans="1:6" ht="15.75">
      <c r="A6" s="110" t="s">
        <v>70</v>
      </c>
      <c r="B6" s="110"/>
      <c r="C6" s="110"/>
      <c r="D6" s="110"/>
    </row>
    <row r="7" spans="1:6" ht="15.75">
      <c r="A7" s="8"/>
      <c r="B7" s="111"/>
      <c r="C7" s="111"/>
      <c r="D7" s="111"/>
    </row>
    <row r="8" spans="1:6">
      <c r="A8" s="8"/>
      <c r="B8" s="9"/>
      <c r="C8" s="10"/>
      <c r="D8" s="6" t="s">
        <v>4</v>
      </c>
    </row>
    <row r="9" spans="1:6" ht="23.25" customHeight="1">
      <c r="A9" s="106" t="s">
        <v>5</v>
      </c>
      <c r="B9" s="11" t="s">
        <v>6</v>
      </c>
      <c r="C9" s="11" t="s">
        <v>7</v>
      </c>
      <c r="D9" s="52" t="s">
        <v>8</v>
      </c>
      <c r="E9" s="53" t="s">
        <v>9</v>
      </c>
      <c r="F9" s="53" t="s">
        <v>9</v>
      </c>
    </row>
    <row r="10" spans="1:6">
      <c r="A10" s="107"/>
      <c r="B10" s="12"/>
      <c r="C10" s="12"/>
      <c r="D10" s="54" t="s">
        <v>69</v>
      </c>
      <c r="E10" s="53" t="s">
        <v>17</v>
      </c>
      <c r="F10" s="53" t="s">
        <v>63</v>
      </c>
    </row>
    <row r="11" spans="1:6" ht="13.5" customHeight="1">
      <c r="A11" s="20"/>
      <c r="B11" s="20" t="s">
        <v>10</v>
      </c>
      <c r="C11" s="31"/>
      <c r="D11" s="62">
        <f>E11+F11</f>
        <v>875</v>
      </c>
      <c r="E11" s="62">
        <f>E12+E15</f>
        <v>788</v>
      </c>
      <c r="F11" s="62">
        <f>F12+F15</f>
        <v>87</v>
      </c>
    </row>
    <row r="12" spans="1:6" hidden="1">
      <c r="A12" s="20" t="s">
        <v>21</v>
      </c>
      <c r="B12" s="21" t="s">
        <v>0</v>
      </c>
      <c r="C12" s="22"/>
      <c r="D12" s="62">
        <f t="shared" ref="D12:D68" si="0">E12+F12</f>
        <v>0</v>
      </c>
      <c r="E12" s="63">
        <f>E13</f>
        <v>0</v>
      </c>
      <c r="F12" s="63">
        <f>F13</f>
        <v>0</v>
      </c>
    </row>
    <row r="13" spans="1:6" hidden="1">
      <c r="A13" s="70"/>
      <c r="B13" s="71" t="s">
        <v>46</v>
      </c>
      <c r="C13" s="72">
        <v>37.020000000000003</v>
      </c>
      <c r="D13" s="62">
        <f t="shared" si="0"/>
        <v>0</v>
      </c>
      <c r="E13" s="73">
        <f t="shared" ref="E13:F13" si="1">E14</f>
        <v>0</v>
      </c>
      <c r="F13" s="73">
        <f t="shared" si="1"/>
        <v>0</v>
      </c>
    </row>
    <row r="14" spans="1:6" hidden="1">
      <c r="A14" s="23"/>
      <c r="B14" s="32" t="s">
        <v>22</v>
      </c>
      <c r="C14" s="33" t="s">
        <v>23</v>
      </c>
      <c r="D14" s="62">
        <f t="shared" si="0"/>
        <v>0</v>
      </c>
      <c r="E14" s="64"/>
      <c r="F14" s="64"/>
    </row>
    <row r="15" spans="1:6">
      <c r="A15" s="24"/>
      <c r="B15" s="34" t="s">
        <v>1</v>
      </c>
      <c r="C15" s="35"/>
      <c r="D15" s="62">
        <f t="shared" si="0"/>
        <v>875</v>
      </c>
      <c r="E15" s="65">
        <f t="shared" ref="E15:F15" si="2">E16</f>
        <v>788</v>
      </c>
      <c r="F15" s="65">
        <f t="shared" si="2"/>
        <v>87</v>
      </c>
    </row>
    <row r="16" spans="1:6">
      <c r="A16" s="23"/>
      <c r="B16" s="36" t="s">
        <v>20</v>
      </c>
      <c r="C16" s="27">
        <v>42.02</v>
      </c>
      <c r="D16" s="62">
        <f t="shared" si="0"/>
        <v>875</v>
      </c>
      <c r="E16" s="66">
        <f t="shared" ref="E16:F16" si="3">E17</f>
        <v>788</v>
      </c>
      <c r="F16" s="66">
        <f t="shared" si="3"/>
        <v>87</v>
      </c>
    </row>
    <row r="17" spans="1:6" ht="54" customHeight="1">
      <c r="A17" s="23"/>
      <c r="B17" s="37" t="s">
        <v>32</v>
      </c>
      <c r="C17" s="38" t="s">
        <v>33</v>
      </c>
      <c r="D17" s="62">
        <f t="shared" si="0"/>
        <v>875</v>
      </c>
      <c r="E17" s="66">
        <v>788</v>
      </c>
      <c r="F17" s="66">
        <v>87</v>
      </c>
    </row>
    <row r="18" spans="1:6">
      <c r="A18" s="20"/>
      <c r="B18" s="39" t="s">
        <v>11</v>
      </c>
      <c r="C18" s="40"/>
      <c r="D18" s="62">
        <f t="shared" si="0"/>
        <v>3391</v>
      </c>
      <c r="E18" s="62">
        <f>E28+E58+E19+E22+E62</f>
        <v>3304</v>
      </c>
      <c r="F18" s="62">
        <f>F28+F58+F19+F22+F62</f>
        <v>87</v>
      </c>
    </row>
    <row r="19" spans="1:6">
      <c r="A19" s="43" t="s">
        <v>18</v>
      </c>
      <c r="B19" s="71" t="s">
        <v>49</v>
      </c>
      <c r="C19" s="86" t="s">
        <v>50</v>
      </c>
      <c r="D19" s="67">
        <f t="shared" si="0"/>
        <v>-60</v>
      </c>
      <c r="E19" s="67">
        <f>E20</f>
        <v>-60</v>
      </c>
      <c r="F19" s="67">
        <f>F20</f>
        <v>0</v>
      </c>
    </row>
    <row r="20" spans="1:6">
      <c r="A20" s="20"/>
      <c r="B20" s="81" t="s">
        <v>0</v>
      </c>
      <c r="C20" s="91"/>
      <c r="D20" s="65">
        <f t="shared" si="0"/>
        <v>-60</v>
      </c>
      <c r="E20" s="66">
        <f>E21</f>
        <v>-60</v>
      </c>
      <c r="F20" s="66">
        <f>F21</f>
        <v>0</v>
      </c>
    </row>
    <row r="21" spans="1:6">
      <c r="A21" s="20"/>
      <c r="B21" s="74" t="s">
        <v>54</v>
      </c>
      <c r="C21" s="91"/>
      <c r="D21" s="68">
        <f t="shared" si="0"/>
        <v>-60</v>
      </c>
      <c r="E21" s="64">
        <f>-10-50</f>
        <v>-60</v>
      </c>
      <c r="F21" s="66">
        <v>0</v>
      </c>
    </row>
    <row r="22" spans="1:6" s="92" customFormat="1">
      <c r="A22" s="43" t="s">
        <v>64</v>
      </c>
      <c r="B22" s="90" t="s">
        <v>51</v>
      </c>
      <c r="C22" s="86">
        <v>60.02</v>
      </c>
      <c r="D22" s="67">
        <f t="shared" si="0"/>
        <v>20</v>
      </c>
      <c r="E22" s="67">
        <f>E23</f>
        <v>20</v>
      </c>
      <c r="F22" s="67">
        <f>F23</f>
        <v>0</v>
      </c>
    </row>
    <row r="23" spans="1:6">
      <c r="A23" s="20"/>
      <c r="B23" s="75" t="s">
        <v>52</v>
      </c>
      <c r="C23" s="84" t="s">
        <v>53</v>
      </c>
      <c r="D23" s="62">
        <f t="shared" si="0"/>
        <v>20</v>
      </c>
      <c r="E23" s="66">
        <f>E24+E26</f>
        <v>20</v>
      </c>
      <c r="F23" s="66">
        <f>F24+F26</f>
        <v>0</v>
      </c>
    </row>
    <row r="24" spans="1:6">
      <c r="A24" s="20"/>
      <c r="B24" s="81" t="s">
        <v>0</v>
      </c>
      <c r="C24" s="91"/>
      <c r="D24" s="62">
        <f t="shared" si="0"/>
        <v>10</v>
      </c>
      <c r="E24" s="66">
        <f>E25</f>
        <v>10</v>
      </c>
      <c r="F24" s="66">
        <f>F25</f>
        <v>0</v>
      </c>
    </row>
    <row r="25" spans="1:6">
      <c r="A25" s="20"/>
      <c r="B25" s="74" t="s">
        <v>54</v>
      </c>
      <c r="C25" s="104">
        <v>20</v>
      </c>
      <c r="D25" s="63">
        <f t="shared" si="0"/>
        <v>10</v>
      </c>
      <c r="E25" s="64">
        <v>10</v>
      </c>
      <c r="F25" s="64">
        <v>0</v>
      </c>
    </row>
    <row r="26" spans="1:6">
      <c r="A26" s="20"/>
      <c r="B26" s="83" t="s">
        <v>1</v>
      </c>
      <c r="C26" s="104"/>
      <c r="D26" s="62">
        <f t="shared" si="0"/>
        <v>10</v>
      </c>
      <c r="E26" s="66">
        <f>E27</f>
        <v>10</v>
      </c>
      <c r="F26" s="66">
        <f>F27</f>
        <v>0</v>
      </c>
    </row>
    <row r="27" spans="1:6">
      <c r="A27" s="20"/>
      <c r="B27" s="74" t="s">
        <v>55</v>
      </c>
      <c r="C27" s="104">
        <v>70</v>
      </c>
      <c r="D27" s="63">
        <f t="shared" si="0"/>
        <v>10</v>
      </c>
      <c r="E27" s="64">
        <v>10</v>
      </c>
      <c r="F27" s="66">
        <v>0</v>
      </c>
    </row>
    <row r="28" spans="1:6">
      <c r="A28" s="28" t="s">
        <v>47</v>
      </c>
      <c r="B28" s="89" t="s">
        <v>24</v>
      </c>
      <c r="C28" s="43"/>
      <c r="D28" s="67">
        <f t="shared" si="0"/>
        <v>2616</v>
      </c>
      <c r="E28" s="67">
        <f>E29+E48</f>
        <v>2529</v>
      </c>
      <c r="F28" s="67">
        <f>F29+F48</f>
        <v>87</v>
      </c>
    </row>
    <row r="29" spans="1:6">
      <c r="A29" s="25" t="s">
        <v>65</v>
      </c>
      <c r="B29" s="61" t="s">
        <v>45</v>
      </c>
      <c r="C29" s="41" t="s">
        <v>34</v>
      </c>
      <c r="D29" s="62">
        <f t="shared" si="0"/>
        <v>875</v>
      </c>
      <c r="E29" s="65">
        <f>E30+E33+E36+E39+E45+E42</f>
        <v>788</v>
      </c>
      <c r="F29" s="65">
        <f>F30+F33+F36+F39+F45+F42</f>
        <v>87</v>
      </c>
    </row>
    <row r="30" spans="1:6" ht="20.25" customHeight="1">
      <c r="A30" s="26" t="s">
        <v>40</v>
      </c>
      <c r="B30" s="49" t="s">
        <v>25</v>
      </c>
      <c r="C30" s="41" t="s">
        <v>34</v>
      </c>
      <c r="D30" s="62">
        <f t="shared" si="0"/>
        <v>544</v>
      </c>
      <c r="E30" s="64">
        <f t="shared" ref="E30:F30" si="4">E31</f>
        <v>457</v>
      </c>
      <c r="F30" s="64">
        <f t="shared" si="4"/>
        <v>87</v>
      </c>
    </row>
    <row r="31" spans="1:6">
      <c r="A31" s="26"/>
      <c r="B31" s="44" t="s">
        <v>1</v>
      </c>
      <c r="C31" s="41"/>
      <c r="D31" s="62">
        <f t="shared" si="0"/>
        <v>544</v>
      </c>
      <c r="E31" s="64">
        <f>E32</f>
        <v>457</v>
      </c>
      <c r="F31" s="64">
        <f>F32</f>
        <v>87</v>
      </c>
    </row>
    <row r="32" spans="1:6" ht="26.25" customHeight="1">
      <c r="A32" s="26"/>
      <c r="B32" s="50" t="s">
        <v>26</v>
      </c>
      <c r="C32" s="55" t="s">
        <v>27</v>
      </c>
      <c r="D32" s="62">
        <f t="shared" si="0"/>
        <v>544</v>
      </c>
      <c r="E32" s="66">
        <v>457</v>
      </c>
      <c r="F32" s="66">
        <v>87</v>
      </c>
    </row>
    <row r="33" spans="1:6" ht="0.75" customHeight="1">
      <c r="A33" s="26" t="s">
        <v>41</v>
      </c>
      <c r="B33" s="49" t="s">
        <v>35</v>
      </c>
      <c r="C33" s="41" t="s">
        <v>34</v>
      </c>
      <c r="D33" s="62">
        <f t="shared" si="0"/>
        <v>0</v>
      </c>
      <c r="E33" s="66">
        <f>E34</f>
        <v>0</v>
      </c>
      <c r="F33" s="66">
        <f>F34</f>
        <v>0</v>
      </c>
    </row>
    <row r="34" spans="1:6" hidden="1">
      <c r="A34" s="26"/>
      <c r="B34" s="44" t="s">
        <v>1</v>
      </c>
      <c r="C34" s="41"/>
      <c r="D34" s="62">
        <f t="shared" si="0"/>
        <v>0</v>
      </c>
      <c r="E34" s="66">
        <f>E35</f>
        <v>0</v>
      </c>
      <c r="F34" s="66">
        <f>F35</f>
        <v>0</v>
      </c>
    </row>
    <row r="35" spans="1:6" ht="28.5" hidden="1" customHeight="1">
      <c r="A35" s="26"/>
      <c r="B35" s="50" t="s">
        <v>26</v>
      </c>
      <c r="C35" s="55" t="s">
        <v>27</v>
      </c>
      <c r="D35" s="62">
        <f t="shared" si="0"/>
        <v>0</v>
      </c>
      <c r="E35" s="66"/>
      <c r="F35" s="66"/>
    </row>
    <row r="36" spans="1:6" ht="19.5" hidden="1" customHeight="1">
      <c r="A36" s="26" t="s">
        <v>42</v>
      </c>
      <c r="B36" s="49" t="s">
        <v>36</v>
      </c>
      <c r="C36" s="41" t="s">
        <v>34</v>
      </c>
      <c r="D36" s="62">
        <f t="shared" si="0"/>
        <v>0</v>
      </c>
      <c r="E36" s="66">
        <f>E37</f>
        <v>0</v>
      </c>
      <c r="F36" s="66">
        <f>F37</f>
        <v>0</v>
      </c>
    </row>
    <row r="37" spans="1:6" hidden="1">
      <c r="A37" s="26"/>
      <c r="B37" s="44" t="s">
        <v>1</v>
      </c>
      <c r="C37" s="41"/>
      <c r="D37" s="62">
        <f t="shared" si="0"/>
        <v>0</v>
      </c>
      <c r="E37" s="66">
        <f>E38</f>
        <v>0</v>
      </c>
      <c r="F37" s="66">
        <f>F38</f>
        <v>0</v>
      </c>
    </row>
    <row r="38" spans="1:6" ht="24.75" hidden="1" customHeight="1">
      <c r="A38" s="26"/>
      <c r="B38" s="50" t="s">
        <v>26</v>
      </c>
      <c r="C38" s="55" t="s">
        <v>27</v>
      </c>
      <c r="D38" s="62">
        <f t="shared" si="0"/>
        <v>0</v>
      </c>
      <c r="E38" s="66">
        <v>0</v>
      </c>
      <c r="F38" s="66">
        <v>0</v>
      </c>
    </row>
    <row r="39" spans="1:6" ht="26.25">
      <c r="A39" s="26" t="s">
        <v>41</v>
      </c>
      <c r="B39" s="49" t="s">
        <v>37</v>
      </c>
      <c r="C39" s="41" t="s">
        <v>34</v>
      </c>
      <c r="D39" s="62">
        <f t="shared" si="0"/>
        <v>331</v>
      </c>
      <c r="E39" s="66">
        <f>E40</f>
        <v>331</v>
      </c>
      <c r="F39" s="66">
        <f>F40</f>
        <v>0</v>
      </c>
    </row>
    <row r="40" spans="1:6">
      <c r="A40" s="26"/>
      <c r="B40" s="44" t="s">
        <v>1</v>
      </c>
      <c r="C40" s="41"/>
      <c r="D40" s="62">
        <f t="shared" si="0"/>
        <v>331</v>
      </c>
      <c r="E40" s="66">
        <f>E41</f>
        <v>331</v>
      </c>
      <c r="F40" s="66">
        <f>F41</f>
        <v>0</v>
      </c>
    </row>
    <row r="41" spans="1:6" ht="28.5" customHeight="1">
      <c r="A41" s="26"/>
      <c r="B41" s="50" t="s">
        <v>26</v>
      </c>
      <c r="C41" s="55" t="s">
        <v>27</v>
      </c>
      <c r="D41" s="62">
        <f t="shared" si="0"/>
        <v>331</v>
      </c>
      <c r="E41" s="66">
        <v>331</v>
      </c>
      <c r="F41" s="66">
        <v>0</v>
      </c>
    </row>
    <row r="42" spans="1:6" ht="26.25" hidden="1">
      <c r="A42" s="26" t="s">
        <v>43</v>
      </c>
      <c r="B42" s="49" t="s">
        <v>38</v>
      </c>
      <c r="C42" s="41" t="s">
        <v>34</v>
      </c>
      <c r="D42" s="62">
        <f t="shared" si="0"/>
        <v>0</v>
      </c>
      <c r="E42" s="66">
        <f>E43</f>
        <v>0</v>
      </c>
      <c r="F42" s="66">
        <f>F43</f>
        <v>0</v>
      </c>
    </row>
    <row r="43" spans="1:6" hidden="1">
      <c r="A43" s="26"/>
      <c r="B43" s="44" t="s">
        <v>1</v>
      </c>
      <c r="C43" s="41"/>
      <c r="D43" s="62">
        <f t="shared" si="0"/>
        <v>0</v>
      </c>
      <c r="E43" s="66">
        <f>E44</f>
        <v>0</v>
      </c>
      <c r="F43" s="66">
        <f>F44</f>
        <v>0</v>
      </c>
    </row>
    <row r="44" spans="1:6" ht="23.25" hidden="1" customHeight="1">
      <c r="A44" s="26"/>
      <c r="B44" s="50" t="s">
        <v>26</v>
      </c>
      <c r="C44" s="55" t="s">
        <v>27</v>
      </c>
      <c r="D44" s="62">
        <f t="shared" si="0"/>
        <v>0</v>
      </c>
      <c r="E44" s="66">
        <v>0</v>
      </c>
      <c r="F44" s="66">
        <v>0</v>
      </c>
    </row>
    <row r="45" spans="1:6" ht="23.25" hidden="1" customHeight="1">
      <c r="A45" s="26" t="s">
        <v>44</v>
      </c>
      <c r="B45" s="49" t="s">
        <v>39</v>
      </c>
      <c r="C45" s="41" t="s">
        <v>34</v>
      </c>
      <c r="D45" s="62">
        <f t="shared" si="0"/>
        <v>0</v>
      </c>
      <c r="E45" s="66">
        <f>E46</f>
        <v>0</v>
      </c>
      <c r="F45" s="66">
        <f>F46</f>
        <v>0</v>
      </c>
    </row>
    <row r="46" spans="1:6" hidden="1">
      <c r="A46" s="26"/>
      <c r="B46" s="44" t="s">
        <v>1</v>
      </c>
      <c r="C46" s="41"/>
      <c r="D46" s="62">
        <f t="shared" si="0"/>
        <v>0</v>
      </c>
      <c r="E46" s="66">
        <f>E47</f>
        <v>0</v>
      </c>
      <c r="F46" s="66">
        <f>F47</f>
        <v>0</v>
      </c>
    </row>
    <row r="47" spans="1:6" ht="29.25" hidden="1" customHeight="1">
      <c r="A47" s="26"/>
      <c r="B47" s="50" t="s">
        <v>26</v>
      </c>
      <c r="C47" s="55" t="s">
        <v>27</v>
      </c>
      <c r="D47" s="62">
        <f t="shared" si="0"/>
        <v>0</v>
      </c>
      <c r="E47" s="64">
        <v>0</v>
      </c>
      <c r="F47" s="64">
        <v>0</v>
      </c>
    </row>
    <row r="48" spans="1:6" ht="15.75">
      <c r="A48" s="25" t="s">
        <v>66</v>
      </c>
      <c r="B48" s="59" t="s">
        <v>28</v>
      </c>
      <c r="C48" s="60" t="s">
        <v>29</v>
      </c>
      <c r="D48" s="62">
        <f t="shared" si="0"/>
        <v>1741</v>
      </c>
      <c r="E48" s="68">
        <f>E49+E52+E55</f>
        <v>1741</v>
      </c>
      <c r="F48" s="68">
        <f>F49+F52+F55</f>
        <v>0</v>
      </c>
    </row>
    <row r="49" spans="1:6" ht="26.25">
      <c r="A49" s="26" t="s">
        <v>40</v>
      </c>
      <c r="B49" s="49" t="s">
        <v>25</v>
      </c>
      <c r="C49" s="56" t="s">
        <v>29</v>
      </c>
      <c r="D49" s="62">
        <f t="shared" si="0"/>
        <v>1480</v>
      </c>
      <c r="E49" s="64">
        <f>E50</f>
        <v>1480</v>
      </c>
      <c r="F49" s="64">
        <f>F50</f>
        <v>0</v>
      </c>
    </row>
    <row r="50" spans="1:6" ht="16.5" customHeight="1">
      <c r="A50" s="26"/>
      <c r="B50" s="29" t="s">
        <v>1</v>
      </c>
      <c r="C50" s="41"/>
      <c r="D50" s="62">
        <f t="shared" si="0"/>
        <v>1480</v>
      </c>
      <c r="E50" s="64">
        <f>E51</f>
        <v>1480</v>
      </c>
      <c r="F50" s="64">
        <f>F51</f>
        <v>0</v>
      </c>
    </row>
    <row r="51" spans="1:6" ht="15.75" customHeight="1">
      <c r="A51" s="26"/>
      <c r="B51" s="42" t="s">
        <v>30</v>
      </c>
      <c r="C51" s="57" t="s">
        <v>31</v>
      </c>
      <c r="D51" s="62">
        <f t="shared" si="0"/>
        <v>1480</v>
      </c>
      <c r="E51" s="66">
        <f>60+580+567+27+246</f>
        <v>1480</v>
      </c>
      <c r="F51" s="66">
        <v>0</v>
      </c>
    </row>
    <row r="52" spans="1:6" ht="30" customHeight="1">
      <c r="A52" s="26" t="s">
        <v>41</v>
      </c>
      <c r="B52" s="49" t="s">
        <v>37</v>
      </c>
      <c r="C52" s="56" t="s">
        <v>29</v>
      </c>
      <c r="D52" s="62">
        <f t="shared" si="0"/>
        <v>36</v>
      </c>
      <c r="E52" s="66">
        <f>E53</f>
        <v>36</v>
      </c>
      <c r="F52" s="66">
        <f>F53</f>
        <v>0</v>
      </c>
    </row>
    <row r="53" spans="1:6" ht="15.75" customHeight="1">
      <c r="A53" s="26"/>
      <c r="B53" s="44" t="s">
        <v>1</v>
      </c>
      <c r="C53" s="41"/>
      <c r="D53" s="62">
        <f t="shared" si="0"/>
        <v>36</v>
      </c>
      <c r="E53" s="66">
        <f>E54</f>
        <v>36</v>
      </c>
      <c r="F53" s="66">
        <f>F54</f>
        <v>0</v>
      </c>
    </row>
    <row r="54" spans="1:6" ht="16.5" customHeight="1">
      <c r="A54" s="26"/>
      <c r="B54" s="42" t="s">
        <v>30</v>
      </c>
      <c r="C54" s="57" t="s">
        <v>31</v>
      </c>
      <c r="D54" s="62">
        <f t="shared" si="0"/>
        <v>36</v>
      </c>
      <c r="E54" s="66">
        <v>36</v>
      </c>
      <c r="F54" s="66">
        <v>0</v>
      </c>
    </row>
    <row r="55" spans="1:6" ht="26.25" customHeight="1">
      <c r="A55" s="26" t="s">
        <v>42</v>
      </c>
      <c r="B55" s="49" t="s">
        <v>62</v>
      </c>
      <c r="C55" s="56" t="s">
        <v>29</v>
      </c>
      <c r="D55" s="62">
        <f t="shared" si="0"/>
        <v>225</v>
      </c>
      <c r="E55" s="66">
        <f>E56</f>
        <v>225</v>
      </c>
      <c r="F55" s="66">
        <f>F56</f>
        <v>0</v>
      </c>
    </row>
    <row r="56" spans="1:6" ht="16.5" customHeight="1">
      <c r="A56" s="26"/>
      <c r="B56" s="44" t="s">
        <v>1</v>
      </c>
      <c r="C56" s="41"/>
      <c r="D56" s="62">
        <f t="shared" si="0"/>
        <v>225</v>
      </c>
      <c r="E56" s="66">
        <f>E57</f>
        <v>225</v>
      </c>
      <c r="F56" s="66">
        <f>F57</f>
        <v>0</v>
      </c>
    </row>
    <row r="57" spans="1:6" ht="16.5" customHeight="1">
      <c r="A57" s="26"/>
      <c r="B57" s="42" t="s">
        <v>30</v>
      </c>
      <c r="C57" s="57" t="s">
        <v>31</v>
      </c>
      <c r="D57" s="62">
        <f t="shared" si="0"/>
        <v>225</v>
      </c>
      <c r="E57" s="66">
        <v>225</v>
      </c>
      <c r="F57" s="66">
        <v>0</v>
      </c>
    </row>
    <row r="58" spans="1:6">
      <c r="A58" s="28" t="s">
        <v>67</v>
      </c>
      <c r="B58" s="45" t="s">
        <v>12</v>
      </c>
      <c r="C58" s="45" t="s">
        <v>16</v>
      </c>
      <c r="D58" s="67">
        <f t="shared" si="0"/>
        <v>93</v>
      </c>
      <c r="E58" s="67">
        <f t="shared" ref="E58:F58" si="5">E59</f>
        <v>93</v>
      </c>
      <c r="F58" s="67">
        <f t="shared" si="5"/>
        <v>0</v>
      </c>
    </row>
    <row r="59" spans="1:6" ht="28.5" customHeight="1">
      <c r="A59" s="26"/>
      <c r="B59" s="46" t="s">
        <v>15</v>
      </c>
      <c r="C59" s="27" t="s">
        <v>19</v>
      </c>
      <c r="D59" s="62">
        <f t="shared" si="0"/>
        <v>93</v>
      </c>
      <c r="E59" s="66">
        <f t="shared" ref="E59:F59" si="6">E60</f>
        <v>93</v>
      </c>
      <c r="F59" s="66">
        <f t="shared" si="6"/>
        <v>0</v>
      </c>
    </row>
    <row r="60" spans="1:6">
      <c r="A60" s="26"/>
      <c r="B60" s="83" t="s">
        <v>1</v>
      </c>
      <c r="C60" s="33"/>
      <c r="D60" s="62">
        <f t="shared" si="0"/>
        <v>93</v>
      </c>
      <c r="E60" s="66">
        <f t="shared" ref="E60:F60" si="7">E61</f>
        <v>93</v>
      </c>
      <c r="F60" s="66">
        <f t="shared" si="7"/>
        <v>0</v>
      </c>
    </row>
    <row r="61" spans="1:6">
      <c r="A61" s="26"/>
      <c r="B61" s="74" t="s">
        <v>55</v>
      </c>
      <c r="C61" s="47">
        <v>70</v>
      </c>
      <c r="D61" s="62">
        <f t="shared" si="0"/>
        <v>93</v>
      </c>
      <c r="E61" s="66">
        <f>48+45</f>
        <v>93</v>
      </c>
      <c r="F61" s="66">
        <v>0</v>
      </c>
    </row>
    <row r="62" spans="1:6" ht="15.75">
      <c r="A62" s="85" t="s">
        <v>68</v>
      </c>
      <c r="B62" s="87" t="s">
        <v>58</v>
      </c>
      <c r="C62" s="88" t="s">
        <v>59</v>
      </c>
      <c r="D62" s="67">
        <f t="shared" si="0"/>
        <v>722</v>
      </c>
      <c r="E62" s="67">
        <f>E63</f>
        <v>722</v>
      </c>
      <c r="F62" s="67">
        <f>F63</f>
        <v>0</v>
      </c>
    </row>
    <row r="63" spans="1:6">
      <c r="A63" s="26"/>
      <c r="B63" s="83" t="s">
        <v>56</v>
      </c>
      <c r="C63" s="76" t="s">
        <v>57</v>
      </c>
      <c r="D63" s="62">
        <f t="shared" si="0"/>
        <v>722</v>
      </c>
      <c r="E63" s="66">
        <f>E64+E66</f>
        <v>722</v>
      </c>
      <c r="F63" s="66">
        <f>F64+F66</f>
        <v>0</v>
      </c>
    </row>
    <row r="64" spans="1:6">
      <c r="A64" s="26"/>
      <c r="B64" s="81" t="s">
        <v>0</v>
      </c>
      <c r="C64" s="47"/>
      <c r="D64" s="62">
        <f t="shared" si="0"/>
        <v>50</v>
      </c>
      <c r="E64" s="66">
        <f>E65</f>
        <v>50</v>
      </c>
      <c r="F64" s="66">
        <f>F65</f>
        <v>0</v>
      </c>
    </row>
    <row r="65" spans="1:6">
      <c r="A65" s="26"/>
      <c r="B65" s="74" t="s">
        <v>54</v>
      </c>
      <c r="C65" s="47"/>
      <c r="D65" s="62">
        <f t="shared" si="0"/>
        <v>50</v>
      </c>
      <c r="E65" s="66">
        <v>50</v>
      </c>
      <c r="F65" s="66">
        <v>0</v>
      </c>
    </row>
    <row r="66" spans="1:6">
      <c r="A66" s="26"/>
      <c r="B66" s="83" t="s">
        <v>1</v>
      </c>
      <c r="C66" s="47"/>
      <c r="D66" s="62">
        <f t="shared" si="0"/>
        <v>672</v>
      </c>
      <c r="E66" s="66">
        <f>E67</f>
        <v>672</v>
      </c>
      <c r="F66" s="66">
        <f>F67</f>
        <v>0</v>
      </c>
    </row>
    <row r="67" spans="1:6">
      <c r="A67" s="26"/>
      <c r="B67" s="74" t="s">
        <v>55</v>
      </c>
      <c r="C67" s="47"/>
      <c r="D67" s="62">
        <f t="shared" si="0"/>
        <v>672</v>
      </c>
      <c r="E67" s="66">
        <f>65+607</f>
        <v>672</v>
      </c>
      <c r="F67" s="66">
        <v>0</v>
      </c>
    </row>
    <row r="68" spans="1:6">
      <c r="A68" s="19"/>
      <c r="B68" s="19" t="s">
        <v>13</v>
      </c>
      <c r="C68" s="30"/>
      <c r="D68" s="62">
        <f t="shared" si="0"/>
        <v>-2516</v>
      </c>
      <c r="E68" s="69">
        <f>E11-E18</f>
        <v>-2516</v>
      </c>
      <c r="F68" s="69">
        <f>F11-F18</f>
        <v>0</v>
      </c>
    </row>
    <row r="69" spans="1:6">
      <c r="A69" s="14"/>
      <c r="B69" s="15"/>
      <c r="C69" s="16"/>
      <c r="D69" s="17"/>
    </row>
    <row r="70" spans="1:6">
      <c r="A70" s="13"/>
      <c r="B70" s="13"/>
      <c r="C70" s="13"/>
      <c r="D70" s="13"/>
    </row>
    <row r="71" spans="1:6" ht="18.75" customHeight="1">
      <c r="A71" s="13"/>
      <c r="B71" s="51" t="s">
        <v>14</v>
      </c>
      <c r="C71" s="78">
        <f>C72+C76+C93+C88</f>
        <v>2516</v>
      </c>
      <c r="D71" s="13"/>
    </row>
    <row r="72" spans="1:6" ht="18.75" customHeight="1">
      <c r="A72" s="13"/>
      <c r="B72" s="82" t="s">
        <v>51</v>
      </c>
      <c r="C72" s="78">
        <f>C73</f>
        <v>10</v>
      </c>
      <c r="D72" s="13"/>
    </row>
    <row r="73" spans="1:6" ht="18.75" customHeight="1">
      <c r="A73" s="13"/>
      <c r="B73" s="102" t="s">
        <v>52</v>
      </c>
      <c r="C73" s="78">
        <f>E27</f>
        <v>10</v>
      </c>
      <c r="D73" s="13"/>
    </row>
    <row r="74" spans="1:6" ht="18.75" customHeight="1">
      <c r="A74" s="13"/>
      <c r="B74" s="102" t="s">
        <v>60</v>
      </c>
      <c r="C74" s="78">
        <v>10</v>
      </c>
      <c r="D74" s="13"/>
    </row>
    <row r="75" spans="1:6" ht="18.75" customHeight="1">
      <c r="A75" s="13"/>
      <c r="B75" s="93" t="s">
        <v>71</v>
      </c>
      <c r="C75" s="103">
        <v>10</v>
      </c>
      <c r="D75" s="13"/>
    </row>
    <row r="76" spans="1:6" ht="15.75">
      <c r="B76" s="58" t="s">
        <v>24</v>
      </c>
      <c r="C76" s="79">
        <f>C77</f>
        <v>1741</v>
      </c>
    </row>
    <row r="77" spans="1:6" ht="30">
      <c r="B77" s="77" t="s">
        <v>48</v>
      </c>
      <c r="C77" s="79">
        <f>E48</f>
        <v>1741</v>
      </c>
    </row>
    <row r="78" spans="1:6" ht="29.25">
      <c r="B78" s="48" t="s">
        <v>25</v>
      </c>
      <c r="C78" s="80">
        <f>E49</f>
        <v>1480</v>
      </c>
    </row>
    <row r="79" spans="1:6">
      <c r="B79" s="94" t="s">
        <v>72</v>
      </c>
      <c r="C79" s="80">
        <v>60</v>
      </c>
    </row>
    <row r="80" spans="1:6" ht="60">
      <c r="B80" s="95" t="s">
        <v>73</v>
      </c>
      <c r="C80" s="80">
        <v>580</v>
      </c>
    </row>
    <row r="81" spans="2:3" ht="45">
      <c r="B81" s="95" t="s">
        <v>74</v>
      </c>
      <c r="C81" s="80">
        <v>567</v>
      </c>
    </row>
    <row r="82" spans="2:3" ht="60">
      <c r="B82" s="95" t="s">
        <v>75</v>
      </c>
      <c r="C82" s="80">
        <v>27</v>
      </c>
    </row>
    <row r="83" spans="2:3" ht="30">
      <c r="B83" s="95" t="s">
        <v>76</v>
      </c>
      <c r="C83" s="80">
        <v>246</v>
      </c>
    </row>
    <row r="84" spans="2:3" ht="26.25">
      <c r="B84" s="49" t="s">
        <v>37</v>
      </c>
      <c r="C84" s="80">
        <f>E52</f>
        <v>36</v>
      </c>
    </row>
    <row r="85" spans="2:3">
      <c r="B85" s="94" t="s">
        <v>72</v>
      </c>
      <c r="C85" s="80">
        <v>36</v>
      </c>
    </row>
    <row r="86" spans="2:3" ht="26.25">
      <c r="B86" s="49" t="s">
        <v>62</v>
      </c>
      <c r="C86" s="80">
        <f>E55</f>
        <v>225</v>
      </c>
    </row>
    <row r="87" spans="2:3" ht="47.25">
      <c r="B87" s="96" t="s">
        <v>77</v>
      </c>
      <c r="C87" s="80">
        <v>225</v>
      </c>
    </row>
    <row r="88" spans="2:3">
      <c r="B88" s="45" t="s">
        <v>12</v>
      </c>
      <c r="C88" s="80">
        <f>C89</f>
        <v>93</v>
      </c>
    </row>
    <row r="89" spans="2:3" ht="39">
      <c r="B89" s="46" t="s">
        <v>15</v>
      </c>
      <c r="C89" s="80">
        <f>E59</f>
        <v>93</v>
      </c>
    </row>
    <row r="90" spans="2:3">
      <c r="B90" s="75" t="s">
        <v>60</v>
      </c>
      <c r="C90" s="80">
        <f>C91+C92</f>
        <v>93</v>
      </c>
    </row>
    <row r="91" spans="2:3" ht="30">
      <c r="B91" s="97" t="s">
        <v>78</v>
      </c>
      <c r="C91" s="80">
        <v>45</v>
      </c>
    </row>
    <row r="92" spans="2:3" ht="30">
      <c r="B92" s="98" t="s">
        <v>79</v>
      </c>
      <c r="C92" s="80">
        <v>48</v>
      </c>
    </row>
    <row r="93" spans="2:3">
      <c r="B93" s="43" t="s">
        <v>61</v>
      </c>
      <c r="C93" s="80">
        <f>C94</f>
        <v>672</v>
      </c>
    </row>
    <row r="94" spans="2:3">
      <c r="B94" s="101" t="s">
        <v>55</v>
      </c>
      <c r="C94" s="80">
        <f>E67</f>
        <v>672</v>
      </c>
    </row>
    <row r="95" spans="2:3" ht="90">
      <c r="B95" s="95" t="s">
        <v>80</v>
      </c>
      <c r="C95" s="80">
        <v>65</v>
      </c>
    </row>
    <row r="96" spans="2:3" ht="135.75" customHeight="1">
      <c r="B96" s="100" t="s">
        <v>81</v>
      </c>
      <c r="C96" s="18">
        <f>SUM(C97:C107)</f>
        <v>607</v>
      </c>
    </row>
    <row r="97" spans="2:3" ht="45">
      <c r="B97" s="99" t="s">
        <v>82</v>
      </c>
      <c r="C97" s="18">
        <v>29</v>
      </c>
    </row>
    <row r="98" spans="2:3" ht="60">
      <c r="B98" s="99" t="s">
        <v>83</v>
      </c>
      <c r="C98" s="18">
        <v>21</v>
      </c>
    </row>
    <row r="99" spans="2:3" ht="45">
      <c r="B99" s="99" t="s">
        <v>84</v>
      </c>
      <c r="C99" s="18">
        <v>15</v>
      </c>
    </row>
    <row r="100" spans="2:3" ht="60">
      <c r="B100" s="99" t="s">
        <v>85</v>
      </c>
      <c r="C100" s="18">
        <v>92</v>
      </c>
    </row>
    <row r="101" spans="2:3" ht="60">
      <c r="B101" s="99" t="s">
        <v>86</v>
      </c>
      <c r="C101" s="18">
        <v>47</v>
      </c>
    </row>
    <row r="102" spans="2:3" ht="60">
      <c r="B102" s="99" t="s">
        <v>87</v>
      </c>
      <c r="C102" s="18">
        <v>23</v>
      </c>
    </row>
    <row r="103" spans="2:3" ht="45">
      <c r="B103" s="99" t="s">
        <v>88</v>
      </c>
      <c r="C103" s="18">
        <v>179</v>
      </c>
    </row>
    <row r="104" spans="2:3" ht="60">
      <c r="B104" s="99" t="s">
        <v>89</v>
      </c>
      <c r="C104" s="18">
        <v>16</v>
      </c>
    </row>
    <row r="105" spans="2:3" ht="60">
      <c r="B105" s="99" t="s">
        <v>90</v>
      </c>
      <c r="C105" s="18">
        <v>128</v>
      </c>
    </row>
    <row r="106" spans="2:3" ht="45">
      <c r="B106" s="99" t="s">
        <v>91</v>
      </c>
      <c r="C106" s="18">
        <v>39</v>
      </c>
    </row>
    <row r="107" spans="2:3" ht="60">
      <c r="B107" s="99" t="s">
        <v>92</v>
      </c>
      <c r="C107" s="18">
        <v>18</v>
      </c>
    </row>
  </sheetData>
  <mergeCells count="5">
    <mergeCell ref="A9:A10"/>
    <mergeCell ref="B2:C2"/>
    <mergeCell ref="A5:D5"/>
    <mergeCell ref="A6:D6"/>
    <mergeCell ref="B7:D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2021-07-21T10:57:27Z</cp:lastPrinted>
  <dcterms:created xsi:type="dcterms:W3CDTF">2017-06-13T08:58:38Z</dcterms:created>
  <dcterms:modified xsi:type="dcterms:W3CDTF">2021-08-09T08:20:05Z</dcterms:modified>
</cp:coreProperties>
</file>